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" windowWidth="19416" windowHeight="10548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55" i="1"/>
  <c r="F53"/>
  <c r="F48"/>
  <c r="F42"/>
  <c r="F43"/>
  <c r="F44"/>
  <c r="F45"/>
  <c r="F41"/>
  <c r="F27"/>
  <c r="F29"/>
  <c r="F31"/>
  <c r="F32"/>
  <c r="F33"/>
  <c r="F34"/>
  <c r="F35"/>
  <c r="F36"/>
  <c r="F37"/>
  <c r="F38"/>
  <c r="F39"/>
  <c r="F26"/>
  <c r="F12"/>
  <c r="F13"/>
  <c r="F15"/>
  <c r="F16"/>
  <c r="F19"/>
  <c r="F20"/>
  <c r="F22"/>
  <c r="E46"/>
  <c r="F46" s="1"/>
  <c r="D46"/>
  <c r="E40"/>
  <c r="D40"/>
  <c r="E11"/>
  <c r="E24" s="1"/>
  <c r="D11"/>
  <c r="D24" s="1"/>
  <c r="F24" l="1"/>
  <c r="F40"/>
  <c r="E53"/>
  <c r="F11"/>
  <c r="D53"/>
  <c r="D54" s="1"/>
  <c r="E54" l="1"/>
  <c r="E55"/>
  <c r="D55"/>
</calcChain>
</file>

<file path=xl/sharedStrings.xml><?xml version="1.0" encoding="utf-8"?>
<sst xmlns="http://schemas.openxmlformats.org/spreadsheetml/2006/main" count="60" uniqueCount="60">
  <si>
    <t xml:space="preserve">ZDRAVSTVENA USTANOVA  </t>
  </si>
  <si>
    <t>THALASSOTHERAPIA OPATIJA</t>
  </si>
  <si>
    <t xml:space="preserve">   </t>
  </si>
  <si>
    <t>POKAZATELJI FINANCIJSKOG POSLOVANJA</t>
  </si>
  <si>
    <t>u kn</t>
  </si>
  <si>
    <t>Red. Br.</t>
  </si>
  <si>
    <t>P O K A Z A T E L J I</t>
  </si>
  <si>
    <t>I.  PRIHODI - PRIMICI</t>
  </si>
  <si>
    <t xml:space="preserve">Prihodi od HZZO </t>
  </si>
  <si>
    <t>- proračuni bolnica</t>
  </si>
  <si>
    <t>- dopunsko zdravstveno osiguranje</t>
  </si>
  <si>
    <t>- ugovor za primar.zdrav.zaštitu</t>
  </si>
  <si>
    <r>
      <t>- za usluge izvan ugovorenog limita</t>
    </r>
    <r>
      <rPr>
        <b/>
        <vertAlign val="superscript"/>
        <sz val="10"/>
        <color indexed="8"/>
        <rFont val="Arial"/>
        <family val="2"/>
        <charset val="238"/>
      </rPr>
      <t>1)</t>
    </r>
  </si>
  <si>
    <t>- s osnova ozljeda na radu i prof.bol.</t>
  </si>
  <si>
    <t>Prihodi od pruženih usluga drugim zdr. ustanovama</t>
  </si>
  <si>
    <t>Prihodi od proračuna (središnji i lokalni)</t>
  </si>
  <si>
    <t>Prihodi od ostalih korisnika</t>
  </si>
  <si>
    <t>Prihodi od participacije</t>
  </si>
  <si>
    <t>Prihodi od EU projekata</t>
  </si>
  <si>
    <t xml:space="preserve">Ostali i izvanredni prihodi </t>
  </si>
  <si>
    <t>Primici od financijske imovine i zaduženja</t>
  </si>
  <si>
    <t>UKUPNI PRIHODI  I PRIMICI (1 - 8)</t>
  </si>
  <si>
    <t>II. RASHODI - IZDACI</t>
  </si>
  <si>
    <t xml:space="preserve">Lijekovi  </t>
  </si>
  <si>
    <t>Potrošni medicinski materijal</t>
  </si>
  <si>
    <t>Krv i krvni pripravci</t>
  </si>
  <si>
    <t>Živežne namirnice</t>
  </si>
  <si>
    <t>Medicinski plinovi</t>
  </si>
  <si>
    <t>Materijal za održavanje čistoće</t>
  </si>
  <si>
    <t>Uredski materijal</t>
  </si>
  <si>
    <t>Ostali razni materijal</t>
  </si>
  <si>
    <t>Utrošena energija</t>
  </si>
  <si>
    <t>Ugrađeni rezervni dijelovi</t>
  </si>
  <si>
    <t>Poštanski izdaci</t>
  </si>
  <si>
    <t>Tekuće i investicijsko održavanje</t>
  </si>
  <si>
    <t>Izdaci za usluge drugih zdrav.ustanova</t>
  </si>
  <si>
    <t>Ostali izdaci</t>
  </si>
  <si>
    <t>Materijalni rashodi (1 - 14)</t>
  </si>
  <si>
    <t>Bruto plaće</t>
  </si>
  <si>
    <r>
      <t xml:space="preserve">Ostali rashodi za zaposlene </t>
    </r>
    <r>
      <rPr>
        <b/>
        <vertAlign val="superscript"/>
        <sz val="10"/>
        <color indexed="8"/>
        <rFont val="Arial"/>
        <family val="2"/>
        <charset val="238"/>
      </rPr>
      <t>2)</t>
    </r>
  </si>
  <si>
    <t>Doprinosi na plaće</t>
  </si>
  <si>
    <t>Izdaci za prijevoz zaposlenika</t>
  </si>
  <si>
    <r>
      <t xml:space="preserve">Ostali materijalni rashodi za zaposlene </t>
    </r>
    <r>
      <rPr>
        <b/>
        <vertAlign val="superscript"/>
        <sz val="10"/>
        <color indexed="8"/>
        <rFont val="Arial"/>
        <family val="2"/>
        <charset val="238"/>
      </rPr>
      <t>3)</t>
    </r>
  </si>
  <si>
    <t>Ukupni rashodi za zaposlene (15- 19)</t>
  </si>
  <si>
    <t>Financijski rashodi</t>
  </si>
  <si>
    <t>Izdaci za kapitalna ulaganja</t>
  </si>
  <si>
    <t>Izdaci vezani za EU projekte</t>
  </si>
  <si>
    <t>Ostali i izvanredni izdaci</t>
  </si>
  <si>
    <t>Izdaci za financijsku imovinu i otplate zajmova</t>
  </si>
  <si>
    <t>Nabavna vrijednost prodane robe</t>
  </si>
  <si>
    <t>UKUPNI RASHODI I IZDACI (1-25)</t>
  </si>
  <si>
    <t>Višak prihoda i primitaka</t>
  </si>
  <si>
    <t>Manjak prihoda i primitaka</t>
  </si>
  <si>
    <t>Indeks</t>
  </si>
  <si>
    <t>Napomena: manjak za siječanj 2021. je trebao biti manji od prikazanog odnosno 1.194.585,23 kune.</t>
  </si>
  <si>
    <t xml:space="preserve">S obzirom da specifikacija zatvaranja računa HZZO-a za 01/2021 nije dostavljena do roka predaje </t>
  </si>
  <si>
    <t xml:space="preserve">mjesečnog izvještaja već 12.02.2021., prihodi u visini 1.580.213,08 kuna priznati su u veljači 2021. </t>
  </si>
  <si>
    <t>U RAZDOBLJU SVIBANJ 2021. GODINE</t>
  </si>
  <si>
    <t>V. 2020.</t>
  </si>
  <si>
    <t>V. 2021.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</si>
</sst>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9" fontId="3" fillId="0" borderId="10" xfId="0" applyNumberFormat="1" applyFont="1" applyBorder="1"/>
    <xf numFmtId="3" fontId="3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8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1" fillId="0" borderId="6" xfId="0" applyFont="1" applyBorder="1" applyAlignment="1">
      <alignment horizontal="center" vertical="center"/>
    </xf>
    <xf numFmtId="2" fontId="0" fillId="0" borderId="16" xfId="0" applyNumberFormat="1" applyBorder="1"/>
    <xf numFmtId="2" fontId="0" fillId="0" borderId="17" xfId="0" applyNumberFormat="1" applyBorder="1"/>
    <xf numFmtId="2" fontId="0" fillId="0" borderId="19" xfId="0" applyNumberFormat="1" applyBorder="1"/>
    <xf numFmtId="3" fontId="1" fillId="0" borderId="10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2" fontId="12" fillId="0" borderId="16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vertical="center" wrapText="1"/>
    </xf>
    <xf numFmtId="2" fontId="12" fillId="2" borderId="6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2" fontId="12" fillId="2" borderId="17" xfId="0" applyNumberFormat="1" applyFont="1" applyFill="1" applyBorder="1"/>
    <xf numFmtId="2" fontId="12" fillId="2" borderId="20" xfId="0" applyNumberFormat="1" applyFont="1" applyFill="1" applyBorder="1"/>
    <xf numFmtId="0" fontId="1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topLeftCell="A6" workbookViewId="0">
      <selection activeCell="F18" sqref="F18"/>
    </sheetView>
  </sheetViews>
  <sheetFormatPr defaultRowHeight="14.4"/>
  <cols>
    <col min="1" max="1" width="6" customWidth="1"/>
    <col min="3" max="3" width="36.6640625" customWidth="1"/>
    <col min="4" max="5" width="22.44140625" customWidth="1"/>
  </cols>
  <sheetData>
    <row r="1" spans="1:7">
      <c r="A1" s="1" t="s">
        <v>0</v>
      </c>
    </row>
    <row r="2" spans="1:7" ht="15" thickBot="1">
      <c r="A2" s="2" t="s">
        <v>1</v>
      </c>
      <c r="B2" s="3"/>
      <c r="C2" s="3"/>
    </row>
    <row r="3" spans="1:7">
      <c r="A3" s="1" t="s">
        <v>2</v>
      </c>
    </row>
    <row r="4" spans="1:7">
      <c r="A4" s="59" t="s">
        <v>3</v>
      </c>
      <c r="B4" s="59"/>
      <c r="C4" s="59"/>
      <c r="D4" s="59"/>
      <c r="E4" s="59"/>
      <c r="F4" s="4"/>
      <c r="G4" s="4"/>
    </row>
    <row r="5" spans="1:7">
      <c r="A5" s="59" t="s">
        <v>57</v>
      </c>
      <c r="B5" s="59"/>
      <c r="C5" s="59"/>
      <c r="D5" s="59"/>
      <c r="E5" s="59"/>
      <c r="F5" s="4"/>
      <c r="G5" s="4"/>
    </row>
    <row r="6" spans="1:7">
      <c r="A6" s="5"/>
      <c r="B6" s="5"/>
      <c r="C6" s="5"/>
      <c r="D6" s="5"/>
      <c r="E6" s="5"/>
      <c r="F6" s="4"/>
      <c r="G6" s="4"/>
    </row>
    <row r="7" spans="1:7" ht="15" thickBot="1">
      <c r="A7" s="6"/>
      <c r="E7" s="7" t="s">
        <v>4</v>
      </c>
    </row>
    <row r="8" spans="1:7" ht="24.6" thickBot="1">
      <c r="A8" s="8" t="s">
        <v>5</v>
      </c>
      <c r="B8" s="60" t="s">
        <v>6</v>
      </c>
      <c r="C8" s="61"/>
      <c r="D8" s="9" t="s">
        <v>58</v>
      </c>
      <c r="E8" s="57" t="s">
        <v>59</v>
      </c>
      <c r="F8" s="43" t="s">
        <v>53</v>
      </c>
    </row>
    <row r="9" spans="1:7" ht="15" thickBot="1">
      <c r="A9" s="10">
        <v>0</v>
      </c>
      <c r="B9" s="62">
        <v>1</v>
      </c>
      <c r="C9" s="63"/>
      <c r="D9" s="11">
        <v>2</v>
      </c>
      <c r="E9" s="35">
        <v>3</v>
      </c>
      <c r="F9" s="42"/>
    </row>
    <row r="10" spans="1:7">
      <c r="A10" s="12"/>
      <c r="B10" s="64" t="s">
        <v>7</v>
      </c>
      <c r="C10" s="65"/>
      <c r="D10" s="13"/>
      <c r="E10" s="36"/>
      <c r="F10" s="41"/>
    </row>
    <row r="11" spans="1:7">
      <c r="A11" s="14">
        <v>1</v>
      </c>
      <c r="B11" s="58" t="s">
        <v>8</v>
      </c>
      <c r="C11" s="58"/>
      <c r="D11" s="47">
        <f>SUM(D12:D16)</f>
        <v>3891202.81</v>
      </c>
      <c r="E11" s="48">
        <f>SUM(E12:E16)</f>
        <v>4375412.76</v>
      </c>
      <c r="F11" s="49">
        <f>E11/D11*100</f>
        <v>112.44370889010536</v>
      </c>
    </row>
    <row r="12" spans="1:7" ht="15.75" customHeight="1">
      <c r="A12" s="14"/>
      <c r="B12" s="16"/>
      <c r="C12" s="16" t="s">
        <v>9</v>
      </c>
      <c r="D12" s="15">
        <v>3267273.45</v>
      </c>
      <c r="E12" s="37">
        <v>3521369.4</v>
      </c>
      <c r="F12" s="44">
        <f t="shared" ref="F12:F24" si="0">E12/D12*100</f>
        <v>107.77700287069636</v>
      </c>
    </row>
    <row r="13" spans="1:7" ht="15.75" customHeight="1">
      <c r="A13" s="14"/>
      <c r="B13" s="16"/>
      <c r="C13" s="16" t="s">
        <v>10</v>
      </c>
      <c r="D13" s="15">
        <v>368916.38</v>
      </c>
      <c r="E13" s="37">
        <v>624351.31999999995</v>
      </c>
      <c r="F13" s="44">
        <f t="shared" si="0"/>
        <v>169.23925145313416</v>
      </c>
    </row>
    <row r="14" spans="1:7" ht="15.75" customHeight="1">
      <c r="A14" s="14"/>
      <c r="B14" s="16"/>
      <c r="C14" s="16" t="s">
        <v>11</v>
      </c>
      <c r="D14" s="15">
        <v>0</v>
      </c>
      <c r="E14" s="37">
        <v>0</v>
      </c>
      <c r="F14" s="44"/>
    </row>
    <row r="15" spans="1:7" ht="15.75" customHeight="1">
      <c r="A15" s="14"/>
      <c r="B15" s="16"/>
      <c r="C15" s="16" t="s">
        <v>12</v>
      </c>
      <c r="D15" s="15">
        <v>252354.23</v>
      </c>
      <c r="E15" s="37">
        <v>227496.91</v>
      </c>
      <c r="F15" s="44">
        <f t="shared" si="0"/>
        <v>90.149830260423997</v>
      </c>
    </row>
    <row r="16" spans="1:7">
      <c r="A16" s="14"/>
      <c r="B16" s="17"/>
      <c r="C16" s="18" t="s">
        <v>13</v>
      </c>
      <c r="D16" s="19">
        <v>2658.75</v>
      </c>
      <c r="E16" s="37">
        <v>2195.13</v>
      </c>
      <c r="F16" s="44">
        <f t="shared" si="0"/>
        <v>82.562482369534564</v>
      </c>
    </row>
    <row r="17" spans="1:6">
      <c r="A17" s="14">
        <v>2</v>
      </c>
      <c r="B17" s="58" t="s">
        <v>14</v>
      </c>
      <c r="C17" s="58"/>
      <c r="D17" s="15">
        <v>0</v>
      </c>
      <c r="E17" s="37">
        <v>506.44</v>
      </c>
      <c r="F17" s="44"/>
    </row>
    <row r="18" spans="1:6">
      <c r="A18" s="14">
        <v>3</v>
      </c>
      <c r="B18" s="58" t="s">
        <v>15</v>
      </c>
      <c r="C18" s="58"/>
      <c r="D18" s="15">
        <v>0</v>
      </c>
      <c r="E18" s="37">
        <v>0</v>
      </c>
      <c r="F18" s="44"/>
    </row>
    <row r="19" spans="1:6">
      <c r="A19" s="14">
        <v>4</v>
      </c>
      <c r="B19" s="58" t="s">
        <v>16</v>
      </c>
      <c r="C19" s="58"/>
      <c r="D19" s="15">
        <v>277147.15000000002</v>
      </c>
      <c r="E19" s="37">
        <v>569845.99</v>
      </c>
      <c r="F19" s="44">
        <f t="shared" si="0"/>
        <v>205.61134761804331</v>
      </c>
    </row>
    <row r="20" spans="1:6">
      <c r="A20" s="14">
        <v>5</v>
      </c>
      <c r="B20" s="58" t="s">
        <v>17</v>
      </c>
      <c r="C20" s="58"/>
      <c r="D20" s="15">
        <v>30571.08</v>
      </c>
      <c r="E20" s="37">
        <v>139441.29</v>
      </c>
      <c r="F20" s="44">
        <f t="shared" si="0"/>
        <v>456.12156979733783</v>
      </c>
    </row>
    <row r="21" spans="1:6">
      <c r="A21" s="14">
        <v>6</v>
      </c>
      <c r="B21" s="66" t="s">
        <v>18</v>
      </c>
      <c r="C21" s="67"/>
      <c r="D21" s="15">
        <v>0</v>
      </c>
      <c r="E21" s="37">
        <v>0</v>
      </c>
      <c r="F21" s="44">
        <v>0</v>
      </c>
    </row>
    <row r="22" spans="1:6">
      <c r="A22" s="14">
        <v>7</v>
      </c>
      <c r="B22" s="58" t="s">
        <v>19</v>
      </c>
      <c r="C22" s="58"/>
      <c r="D22" s="15">
        <v>62062.35</v>
      </c>
      <c r="E22" s="37">
        <v>13057.78</v>
      </c>
      <c r="F22" s="44">
        <f t="shared" si="0"/>
        <v>21.039776934002663</v>
      </c>
    </row>
    <row r="23" spans="1:6" ht="15" thickBot="1">
      <c r="A23" s="20">
        <v>8</v>
      </c>
      <c r="B23" s="68" t="s">
        <v>20</v>
      </c>
      <c r="C23" s="68"/>
      <c r="D23" s="21">
        <v>0</v>
      </c>
      <c r="E23" s="38">
        <v>0</v>
      </c>
      <c r="F23" s="45"/>
    </row>
    <row r="24" spans="1:6" ht="15" thickBot="1">
      <c r="A24" s="50"/>
      <c r="B24" s="69" t="s">
        <v>21</v>
      </c>
      <c r="C24" s="69"/>
      <c r="D24" s="51">
        <f>SUM(D11,D17:D23)</f>
        <v>4260983.3899999997</v>
      </c>
      <c r="E24" s="52">
        <f>SUM(E11,E17:E23)</f>
        <v>5098264.2600000007</v>
      </c>
      <c r="F24" s="53">
        <f t="shared" si="0"/>
        <v>119.64994446974366</v>
      </c>
    </row>
    <row r="25" spans="1:6">
      <c r="A25" s="22"/>
      <c r="B25" s="23" t="s">
        <v>22</v>
      </c>
      <c r="C25" s="24"/>
      <c r="D25" s="13"/>
      <c r="E25" s="36"/>
      <c r="F25" s="41"/>
    </row>
    <row r="26" spans="1:6">
      <c r="A26" s="14">
        <v>1</v>
      </c>
      <c r="B26" s="58" t="s">
        <v>23</v>
      </c>
      <c r="C26" s="58"/>
      <c r="D26" s="15">
        <v>224037.38</v>
      </c>
      <c r="E26" s="37">
        <v>126243.2</v>
      </c>
      <c r="F26" s="44">
        <f>E26/D26*100</f>
        <v>56.349168161134536</v>
      </c>
    </row>
    <row r="27" spans="1:6">
      <c r="A27" s="14">
        <v>2</v>
      </c>
      <c r="B27" s="58" t="s">
        <v>24</v>
      </c>
      <c r="C27" s="58"/>
      <c r="D27" s="15">
        <v>698713.53</v>
      </c>
      <c r="E27" s="37">
        <v>874083.41</v>
      </c>
      <c r="F27" s="44">
        <f t="shared" ref="F27:F40" si="1">E27/D27*100</f>
        <v>125.09896724055136</v>
      </c>
    </row>
    <row r="28" spans="1:6">
      <c r="A28" s="14">
        <v>3</v>
      </c>
      <c r="B28" s="58" t="s">
        <v>25</v>
      </c>
      <c r="C28" s="58"/>
      <c r="D28" s="15">
        <v>0</v>
      </c>
      <c r="E28" s="37">
        <v>0</v>
      </c>
      <c r="F28" s="44"/>
    </row>
    <row r="29" spans="1:6">
      <c r="A29" s="14">
        <v>4</v>
      </c>
      <c r="B29" s="58" t="s">
        <v>26</v>
      </c>
      <c r="C29" s="58"/>
      <c r="D29" s="15">
        <v>60270.13</v>
      </c>
      <c r="E29" s="37">
        <v>117236.83</v>
      </c>
      <c r="F29" s="44">
        <f t="shared" si="1"/>
        <v>194.51895988941789</v>
      </c>
    </row>
    <row r="30" spans="1:6">
      <c r="A30" s="14">
        <v>5</v>
      </c>
      <c r="B30" s="58" t="s">
        <v>27</v>
      </c>
      <c r="C30" s="58"/>
      <c r="D30" s="15">
        <v>0</v>
      </c>
      <c r="E30" s="37">
        <v>0</v>
      </c>
      <c r="F30" s="44"/>
    </row>
    <row r="31" spans="1:6">
      <c r="A31" s="14">
        <v>6</v>
      </c>
      <c r="B31" s="58" t="s">
        <v>28</v>
      </c>
      <c r="C31" s="58"/>
      <c r="D31" s="15">
        <v>35877.57</v>
      </c>
      <c r="E31" s="37">
        <v>28927.23</v>
      </c>
      <c r="F31" s="44">
        <f t="shared" si="1"/>
        <v>80.62761775672098</v>
      </c>
    </row>
    <row r="32" spans="1:6">
      <c r="A32" s="14">
        <v>7</v>
      </c>
      <c r="B32" s="58" t="s">
        <v>29</v>
      </c>
      <c r="C32" s="58"/>
      <c r="D32" s="15">
        <v>16287.47</v>
      </c>
      <c r="E32" s="37">
        <v>14936.05</v>
      </c>
      <c r="F32" s="44">
        <f t="shared" si="1"/>
        <v>91.702701524546171</v>
      </c>
    </row>
    <row r="33" spans="1:6">
      <c r="A33" s="14">
        <v>8</v>
      </c>
      <c r="B33" s="58" t="s">
        <v>30</v>
      </c>
      <c r="C33" s="58"/>
      <c r="D33" s="15">
        <v>8675.2999999999993</v>
      </c>
      <c r="E33" s="37">
        <v>3458.45</v>
      </c>
      <c r="F33" s="44">
        <f t="shared" si="1"/>
        <v>39.865480156305836</v>
      </c>
    </row>
    <row r="34" spans="1:6">
      <c r="A34" s="14">
        <v>9</v>
      </c>
      <c r="B34" s="58" t="s">
        <v>31</v>
      </c>
      <c r="C34" s="58"/>
      <c r="D34" s="15">
        <v>113445.73</v>
      </c>
      <c r="E34" s="37">
        <v>164987.54999999999</v>
      </c>
      <c r="F34" s="44">
        <f t="shared" si="1"/>
        <v>145.43301894218496</v>
      </c>
    </row>
    <row r="35" spans="1:6">
      <c r="A35" s="14">
        <v>10</v>
      </c>
      <c r="B35" s="58" t="s">
        <v>32</v>
      </c>
      <c r="C35" s="58"/>
      <c r="D35" s="15">
        <v>55274.76</v>
      </c>
      <c r="E35" s="37">
        <v>33283.160000000003</v>
      </c>
      <c r="F35" s="44">
        <f t="shared" si="1"/>
        <v>60.214028970908238</v>
      </c>
    </row>
    <row r="36" spans="1:6">
      <c r="A36" s="14">
        <v>11</v>
      </c>
      <c r="B36" s="58" t="s">
        <v>33</v>
      </c>
      <c r="C36" s="58"/>
      <c r="D36" s="15">
        <v>23768.61</v>
      </c>
      <c r="E36" s="37">
        <v>21689.63</v>
      </c>
      <c r="F36" s="44">
        <f t="shared" si="1"/>
        <v>91.253253766206782</v>
      </c>
    </row>
    <row r="37" spans="1:6">
      <c r="A37" s="14">
        <v>12</v>
      </c>
      <c r="B37" s="58" t="s">
        <v>34</v>
      </c>
      <c r="C37" s="58"/>
      <c r="D37" s="15">
        <v>167756.59</v>
      </c>
      <c r="E37" s="37">
        <v>49797.43</v>
      </c>
      <c r="F37" s="44">
        <f t="shared" si="1"/>
        <v>29.684336096722042</v>
      </c>
    </row>
    <row r="38" spans="1:6">
      <c r="A38" s="14">
        <v>13</v>
      </c>
      <c r="B38" s="58" t="s">
        <v>35</v>
      </c>
      <c r="C38" s="58"/>
      <c r="D38" s="15">
        <v>41604.33</v>
      </c>
      <c r="E38" s="37">
        <v>24205.89</v>
      </c>
      <c r="F38" s="44">
        <f t="shared" si="1"/>
        <v>58.181179699324559</v>
      </c>
    </row>
    <row r="39" spans="1:6" ht="15" thickBot="1">
      <c r="A39" s="20">
        <v>14</v>
      </c>
      <c r="B39" s="68" t="s">
        <v>36</v>
      </c>
      <c r="C39" s="68"/>
      <c r="D39" s="21">
        <v>197893.99</v>
      </c>
      <c r="E39" s="38">
        <v>321766.27</v>
      </c>
      <c r="F39" s="45">
        <f t="shared" si="1"/>
        <v>162.59527133694158</v>
      </c>
    </row>
    <row r="40" spans="1:6" ht="15" thickBot="1">
      <c r="A40" s="54"/>
      <c r="B40" s="71" t="s">
        <v>37</v>
      </c>
      <c r="C40" s="71"/>
      <c r="D40" s="51">
        <f>SUM(D26:D39)</f>
        <v>1643605.3900000004</v>
      </c>
      <c r="E40" s="52">
        <f>SUM(E26:E39)</f>
        <v>1780615.0999999996</v>
      </c>
      <c r="F40" s="55">
        <f t="shared" si="1"/>
        <v>108.33592484142433</v>
      </c>
    </row>
    <row r="41" spans="1:6">
      <c r="A41" s="25">
        <v>15</v>
      </c>
      <c r="B41" s="70" t="s">
        <v>38</v>
      </c>
      <c r="C41" s="70"/>
      <c r="D41" s="13">
        <v>2493181.4300000002</v>
      </c>
      <c r="E41" s="36">
        <v>2761292.85</v>
      </c>
      <c r="F41" s="46">
        <f>E41/D41*100</f>
        <v>110.75378697971449</v>
      </c>
    </row>
    <row r="42" spans="1:6">
      <c r="A42" s="26">
        <v>16</v>
      </c>
      <c r="B42" s="58" t="s">
        <v>39</v>
      </c>
      <c r="C42" s="58"/>
      <c r="D42" s="15">
        <v>28686.639999999999</v>
      </c>
      <c r="E42" s="37">
        <v>7428.63</v>
      </c>
      <c r="F42" s="46">
        <f t="shared" ref="F42:F46" si="2">E42/D42*100</f>
        <v>25.895782845254793</v>
      </c>
    </row>
    <row r="43" spans="1:6">
      <c r="A43" s="26">
        <v>17</v>
      </c>
      <c r="B43" s="58" t="s">
        <v>40</v>
      </c>
      <c r="C43" s="58"/>
      <c r="D43" s="15">
        <v>410511.67</v>
      </c>
      <c r="E43" s="37">
        <v>454369.35</v>
      </c>
      <c r="F43" s="46">
        <f t="shared" si="2"/>
        <v>110.68366217213752</v>
      </c>
    </row>
    <row r="44" spans="1:6">
      <c r="A44" s="26">
        <v>18</v>
      </c>
      <c r="B44" s="58" t="s">
        <v>41</v>
      </c>
      <c r="C44" s="58"/>
      <c r="D44" s="15">
        <v>50207</v>
      </c>
      <c r="E44" s="37">
        <v>79165.88</v>
      </c>
      <c r="F44" s="46">
        <f t="shared" si="2"/>
        <v>157.67896906805825</v>
      </c>
    </row>
    <row r="45" spans="1:6" ht="15" thickBot="1">
      <c r="A45" s="27">
        <v>19</v>
      </c>
      <c r="B45" s="68" t="s">
        <v>42</v>
      </c>
      <c r="C45" s="68"/>
      <c r="D45" s="21">
        <v>16184.48</v>
      </c>
      <c r="E45" s="38">
        <v>8404.14</v>
      </c>
      <c r="F45" s="45">
        <f t="shared" si="2"/>
        <v>51.927154903957373</v>
      </c>
    </row>
    <row r="46" spans="1:6" ht="15" thickBot="1">
      <c r="A46" s="54"/>
      <c r="B46" s="69" t="s">
        <v>43</v>
      </c>
      <c r="C46" s="69"/>
      <c r="D46" s="51">
        <f>SUM(D41:D45)</f>
        <v>2998771.22</v>
      </c>
      <c r="E46" s="52">
        <f>SUM(E41:E45)</f>
        <v>3310660.85</v>
      </c>
      <c r="F46" s="53">
        <f t="shared" si="2"/>
        <v>110.40058100864394</v>
      </c>
    </row>
    <row r="47" spans="1:6">
      <c r="A47" s="25">
        <v>20</v>
      </c>
      <c r="B47" s="70" t="s">
        <v>44</v>
      </c>
      <c r="C47" s="70"/>
      <c r="D47" s="13">
        <v>0</v>
      </c>
      <c r="E47" s="36">
        <v>0</v>
      </c>
      <c r="F47" s="41"/>
    </row>
    <row r="48" spans="1:6">
      <c r="A48" s="26">
        <v>21</v>
      </c>
      <c r="B48" s="58" t="s">
        <v>45</v>
      </c>
      <c r="C48" s="58"/>
      <c r="D48" s="15">
        <v>5373734.1500000004</v>
      </c>
      <c r="E48" s="37">
        <v>30866.29</v>
      </c>
      <c r="F48" s="46">
        <f t="shared" ref="F48" si="3">E48/D48*100</f>
        <v>0.57439183142321992</v>
      </c>
    </row>
    <row r="49" spans="1:6">
      <c r="A49" s="26">
        <v>22</v>
      </c>
      <c r="B49" s="66" t="s">
        <v>46</v>
      </c>
      <c r="C49" s="67"/>
      <c r="D49" s="15">
        <v>0</v>
      </c>
      <c r="E49" s="37">
        <v>0</v>
      </c>
      <c r="F49" s="46"/>
    </row>
    <row r="50" spans="1:6">
      <c r="A50" s="26">
        <v>23</v>
      </c>
      <c r="B50" s="58" t="s">
        <v>47</v>
      </c>
      <c r="C50" s="58"/>
      <c r="D50" s="15">
        <v>0</v>
      </c>
      <c r="E50" s="37">
        <v>0</v>
      </c>
      <c r="F50" s="46"/>
    </row>
    <row r="51" spans="1:6">
      <c r="A51" s="26">
        <v>24</v>
      </c>
      <c r="B51" s="58" t="s">
        <v>48</v>
      </c>
      <c r="C51" s="58"/>
      <c r="D51" s="15">
        <v>0</v>
      </c>
      <c r="E51" s="37">
        <v>87479.17</v>
      </c>
      <c r="F51" s="46"/>
    </row>
    <row r="52" spans="1:6" ht="15" thickBot="1">
      <c r="A52" s="27">
        <v>25</v>
      </c>
      <c r="B52" s="68" t="s">
        <v>49</v>
      </c>
      <c r="C52" s="68"/>
      <c r="D52" s="21">
        <v>0</v>
      </c>
      <c r="E52" s="38">
        <v>0</v>
      </c>
      <c r="F52" s="40"/>
    </row>
    <row r="53" spans="1:6" ht="15" thickBot="1">
      <c r="A53" s="54"/>
      <c r="B53" s="71" t="s">
        <v>50</v>
      </c>
      <c r="C53" s="71"/>
      <c r="D53" s="51">
        <f>SUM(D46,D40,D47:D52)</f>
        <v>10016110.760000002</v>
      </c>
      <c r="E53" s="52">
        <f>SUM(E46,E40,E47:E52)</f>
        <v>5209621.4099999992</v>
      </c>
      <c r="F53" s="56">
        <f>E53/D53*100</f>
        <v>52.012418141430359</v>
      </c>
    </row>
    <row r="54" spans="1:6" ht="15" thickBot="1">
      <c r="A54" s="10"/>
      <c r="B54" s="72" t="s">
        <v>51</v>
      </c>
      <c r="C54" s="72"/>
      <c r="D54" s="28">
        <f>IF(D24&gt;D53,D24-D53,0)</f>
        <v>0</v>
      </c>
      <c r="E54" s="39">
        <f>IF(E24&gt;E53,E24-E53,0)</f>
        <v>0</v>
      </c>
      <c r="F54" s="56"/>
    </row>
    <row r="55" spans="1:6" ht="15" thickBot="1">
      <c r="A55" s="10"/>
      <c r="B55" s="72" t="s">
        <v>52</v>
      </c>
      <c r="C55" s="72"/>
      <c r="D55" s="28">
        <f>IF(D24&lt;D53,D53-D24,0)</f>
        <v>5755127.370000002</v>
      </c>
      <c r="E55" s="39">
        <f>IF(E24&lt;E53,E53-E24,0)</f>
        <v>111357.14999999851</v>
      </c>
      <c r="F55" s="56">
        <f t="shared" ref="F55" si="4">E55/D55*100</f>
        <v>1.9349206862123447</v>
      </c>
    </row>
    <row r="56" spans="1:6">
      <c r="A56" s="29"/>
      <c r="B56" s="30"/>
      <c r="C56" s="30"/>
      <c r="D56" s="30"/>
      <c r="E56" s="30"/>
    </row>
    <row r="57" spans="1:6" ht="15.6">
      <c r="A57" s="31"/>
      <c r="B57" t="s">
        <v>54</v>
      </c>
    </row>
    <row r="58" spans="1:6">
      <c r="A58" s="32"/>
      <c r="C58" t="s">
        <v>55</v>
      </c>
    </row>
    <row r="59" spans="1:6">
      <c r="A59" s="32"/>
      <c r="C59" t="s">
        <v>56</v>
      </c>
    </row>
    <row r="60" spans="1:6" ht="15.6">
      <c r="A60" s="31"/>
    </row>
    <row r="61" spans="1:6" ht="15.6">
      <c r="A61" s="31"/>
    </row>
    <row r="62" spans="1:6">
      <c r="A62" s="33"/>
    </row>
    <row r="63" spans="1:6" ht="15.6">
      <c r="A63" s="34"/>
    </row>
  </sheetData>
  <mergeCells count="44">
    <mergeCell ref="B54:C54"/>
    <mergeCell ref="B55:C55"/>
    <mergeCell ref="B48:C48"/>
    <mergeCell ref="B49:C49"/>
    <mergeCell ref="B50:C50"/>
    <mergeCell ref="B51:C51"/>
    <mergeCell ref="B52:C52"/>
    <mergeCell ref="B53:C53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3:C23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2:C22"/>
    <mergeCell ref="A4:E4"/>
    <mergeCell ref="A5:E5"/>
    <mergeCell ref="B8:C8"/>
    <mergeCell ref="B9:C9"/>
    <mergeCell ref="B10:C10"/>
    <mergeCell ref="B11:C11"/>
    <mergeCell ref="B17:C17"/>
    <mergeCell ref="B18:C18"/>
    <mergeCell ref="B19:C19"/>
    <mergeCell ref="B20:C20"/>
    <mergeCell ref="B21:C21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sakos</dc:creator>
  <cp:lastModifiedBy>sziganto</cp:lastModifiedBy>
  <cp:lastPrinted>2021-06-30T05:53:49Z</cp:lastPrinted>
  <dcterms:created xsi:type="dcterms:W3CDTF">2021-02-19T06:21:57Z</dcterms:created>
  <dcterms:modified xsi:type="dcterms:W3CDTF">2021-06-30T05:58:41Z</dcterms:modified>
</cp:coreProperties>
</file>